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4C12F501-D159-44CB-860A-96F6AC8260F7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лист'!$A$1:$AF$52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C41" i="2" l="1"/>
  <c r="I40" i="2"/>
  <c r="N40" i="2"/>
  <c r="AC40" i="2"/>
  <c r="D39" i="2"/>
  <c r="D40" i="2" s="1"/>
  <c r="E39" i="2"/>
  <c r="E40" i="2"/>
  <c r="F39" i="2"/>
  <c r="F40" i="2"/>
  <c r="G40" i="2"/>
  <c r="H39" i="2"/>
  <c r="H57" i="2" s="1"/>
  <c r="J39" i="2"/>
  <c r="J40" i="2" s="1"/>
  <c r="K39" i="2"/>
  <c r="K40" i="2" s="1"/>
  <c r="L39" i="2"/>
  <c r="L40" i="2" s="1"/>
  <c r="M39" i="2"/>
  <c r="M57" i="2" s="1"/>
  <c r="N57" i="2"/>
  <c r="O39" i="2"/>
  <c r="O57" i="2" s="1"/>
  <c r="O40" i="2"/>
  <c r="P39" i="2"/>
  <c r="P57" i="2" s="1"/>
  <c r="Q39" i="2"/>
  <c r="Q40" i="2" s="1"/>
  <c r="R39" i="2"/>
  <c r="R40" i="2" s="1"/>
  <c r="S39" i="2"/>
  <c r="S40" i="2" s="1"/>
  <c r="T39" i="2"/>
  <c r="T40" i="2" s="1"/>
  <c r="V57" i="2"/>
  <c r="W57" i="2"/>
  <c r="X39" i="2"/>
  <c r="X57" i="2" s="1"/>
  <c r="Z57" i="2"/>
  <c r="AB39" i="2"/>
  <c r="AB40" i="2"/>
  <c r="AC57" i="2"/>
  <c r="C39" i="2"/>
  <c r="C57" i="2" s="1"/>
  <c r="O25" i="2"/>
  <c r="O41" i="2" s="1"/>
  <c r="O42" i="2" s="1"/>
  <c r="Y23" i="2"/>
  <c r="P23" i="2"/>
  <c r="Y21" i="2"/>
  <c r="S21" i="2"/>
  <c r="Q21" i="2"/>
  <c r="Q41" i="2" s="1"/>
  <c r="Q42" i="2" s="1"/>
  <c r="K21" i="2"/>
  <c r="J21" i="2"/>
  <c r="H21" i="2"/>
  <c r="H41" i="2"/>
  <c r="H42" i="2" s="1"/>
  <c r="G21" i="2"/>
  <c r="Y19" i="2"/>
  <c r="T19" i="2"/>
  <c r="T41" i="2" s="1"/>
  <c r="S19" i="2"/>
  <c r="S41" i="2" s="1"/>
  <c r="S42" i="2" s="1"/>
  <c r="R19" i="2"/>
  <c r="R41" i="2"/>
  <c r="R42" i="2" s="1"/>
  <c r="P19" i="2"/>
  <c r="P41" i="2" s="1"/>
  <c r="J19" i="2"/>
  <c r="Y7" i="2"/>
  <c r="L7" i="2"/>
  <c r="G7" i="2"/>
  <c r="AG57" i="2"/>
  <c r="L57" i="2"/>
  <c r="T57" i="2"/>
  <c r="AF57" i="2"/>
  <c r="S57" i="2"/>
  <c r="I57" i="2"/>
  <c r="D57" i="2"/>
  <c r="R57" i="2"/>
  <c r="Y57" i="2"/>
  <c r="Q57" i="2"/>
  <c r="P40" i="2"/>
  <c r="H40" i="2"/>
  <c r="AA57" i="2"/>
  <c r="U57" i="2"/>
  <c r="G57" i="2"/>
  <c r="K57" i="2"/>
  <c r="J57" i="2"/>
  <c r="E57" i="2"/>
  <c r="F57" i="2"/>
  <c r="M40" i="2"/>
  <c r="C40" i="2" l="1"/>
  <c r="P42" i="2"/>
  <c r="AC42" i="2"/>
</calcChain>
</file>

<file path=xl/sharedStrings.xml><?xml version="1.0" encoding="utf-8"?>
<sst xmlns="http://purl.oclc.org/ooxml/spreadsheetml/main" count="74" uniqueCount="67">
  <si>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</si>
  <si>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</si>
  <si>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</si>
  <si>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</si>
  <si>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лук</t>
  </si>
  <si>
    <t>морковь</t>
  </si>
  <si>
    <t>соль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</si>
  <si>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</si>
  <si>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</si>
  <si>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</si>
  <si>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</si>
  <si>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</si>
  <si>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</si>
  <si>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</si>
  <si>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</si>
  <si>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</si>
  <si>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</si>
  <si>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</si>
  <si>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</si>
  <si>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</si>
  <si>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Хлеб ржаной</t>
  </si>
  <si>
    <t>Группа питания      Сад</t>
  </si>
  <si>
    <t>сметана</t>
  </si>
  <si>
    <t>пшено</t>
  </si>
  <si>
    <t>проверка!!!</t>
  </si>
  <si>
    <t>2п-а</t>
  </si>
  <si>
    <t xml:space="preserve">суп картофельный с фрикаделькой </t>
  </si>
  <si>
    <t>Масло сл.</t>
  </si>
  <si>
    <t>Молоко</t>
  </si>
  <si>
    <t>яйцо</t>
  </si>
  <si>
    <t>мука</t>
  </si>
  <si>
    <t>сахар</t>
  </si>
  <si>
    <t>картофель</t>
  </si>
  <si>
    <t>томат</t>
  </si>
  <si>
    <t>Масло раст.</t>
  </si>
  <si>
    <t>капуста</t>
  </si>
  <si>
    <t>хлеб пш.</t>
  </si>
  <si>
    <t>Врач (диетсестра):</t>
  </si>
  <si>
    <t>Выдал кладовщик:</t>
  </si>
  <si>
    <t>Принял повар:</t>
  </si>
  <si>
    <t>рыба св.</t>
  </si>
  <si>
    <t xml:space="preserve"> каша пшенная жид.с сахаром</t>
  </si>
  <si>
    <t>чай с сахаром</t>
  </si>
  <si>
    <t>закрытый бутерброд с повидлом</t>
  </si>
  <si>
    <t>картофельное пюре</t>
  </si>
  <si>
    <t xml:space="preserve">Биточки рыбные с овощами </t>
  </si>
  <si>
    <t>сыр</t>
  </si>
  <si>
    <t>повидло</t>
  </si>
  <si>
    <t>хлеб рж.</t>
  </si>
  <si>
    <t>чай</t>
  </si>
  <si>
    <t>180\10</t>
  </si>
  <si>
    <t xml:space="preserve">Количество довольствующихся     </t>
  </si>
  <si>
    <t>сухари панировочные</t>
  </si>
  <si>
    <t xml:space="preserve">          Учреждение:                 МДОУ Светлогорский д/с </t>
  </si>
  <si>
    <t>Компот  из  сухофруктов</t>
  </si>
  <si>
    <t>сухофрукты</t>
  </si>
  <si>
    <t>Суточная проба</t>
  </si>
  <si>
    <t>Детский сад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</si>
  <si>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</si>
  <si>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человека</t>
  </si>
  <si>
    <t>Булочка (плюшка) сдобная</t>
  </si>
  <si>
    <t>Чай с сахаром</t>
  </si>
  <si>
    <t>Дрожжи</t>
  </si>
  <si>
    <t>Сок фруктовый</t>
  </si>
  <si>
    <t xml:space="preserve">Утверждаю:         Зав.МДОУ Н.М. Шипилова  </t>
  </si>
  <si>
    <t>на ''12" Декабря  2025  г.</t>
  </si>
  <si>
    <t xml:space="preserve">Куриная грудка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</si>
</sst>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/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/>
      <end style="hair">
        <color indexed="8"/>
      </end>
      <top style="hair">
        <color indexed="8"/>
      </top>
      <bottom/>
      <diagonal/>
    </border>
    <border>
      <start/>
      <end style="hair">
        <color indexed="8"/>
      </end>
      <top/>
      <bottom style="hair">
        <color indexed="8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7" fillId="0" borderId="1" xfId="0" applyFont="1" applyBorder="1"/>
    <xf numFmtId="0" fontId="0" fillId="0" borderId="1" xfId="0" applyBorder="1"/>
    <xf numFmtId="0" fontId="0" fillId="0" borderId="0" xfId="0" applyBorder="1"/>
    <xf numFmtId="0" fontId="0" fillId="0" borderId="2" xfId="0" applyBorder="1"/>
    <xf numFmtId="176" fontId="11" fillId="0" borderId="1" xfId="0" applyNumberFormat="1" applyFont="1" applyBorder="1"/>
    <xf numFmtId="0" fontId="0" fillId="2" borderId="1" xfId="0" applyFill="1" applyBorder="1"/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center" textRotation="255"/>
    </xf>
    <xf numFmtId="0" fontId="0" fillId="0" borderId="1" xfId="0" applyBorder="1" applyAlignment="1">
      <alignment horizontal="left" vertic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2" borderId="5" xfId="0" applyFill="1" applyBorder="1"/>
    <xf numFmtId="0" fontId="0" fillId="0" borderId="5" xfId="0" applyBorder="1"/>
    <xf numFmtId="176" fontId="11" fillId="0" borderId="4" xfId="0" applyNumberFormat="1" applyFont="1" applyBorder="1"/>
    <xf numFmtId="176" fontId="11" fillId="0" borderId="5" xfId="0" applyNumberFormat="1" applyFont="1" applyBorder="1"/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7" fillId="0" borderId="6" xfId="0" applyFont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6" xfId="0" applyBorder="1"/>
    <xf numFmtId="0" fontId="0" fillId="0" borderId="12" xfId="0" applyBorder="1"/>
    <xf numFmtId="176" fontId="11" fillId="0" borderId="12" xfId="0" applyNumberFormat="1" applyFont="1" applyBorder="1"/>
    <xf numFmtId="176" fontId="0" fillId="2" borderId="11" xfId="0" applyNumberFormat="1" applyFill="1" applyBorder="1"/>
    <xf numFmtId="0" fontId="6" fillId="0" borderId="13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7" fillId="0" borderId="5" xfId="0" applyFont="1" applyBorder="1"/>
    <xf numFmtId="176" fontId="11" fillId="0" borderId="4" xfId="0" applyNumberFormat="1" applyFont="1" applyFill="1" applyBorder="1"/>
    <xf numFmtId="1" fontId="11" fillId="0" borderId="4" xfId="0" applyNumberFormat="1" applyFont="1" applyFill="1" applyBorder="1"/>
    <xf numFmtId="176" fontId="11" fillId="0" borderId="1" xfId="0" applyNumberFormat="1" applyFont="1" applyFill="1" applyBorder="1"/>
    <xf numFmtId="1" fontId="11" fillId="0" borderId="1" xfId="0" applyNumberFormat="1" applyFont="1" applyFill="1" applyBorder="1"/>
    <xf numFmtId="0" fontId="0" fillId="0" borderId="1" xfId="0" applyFill="1" applyBorder="1"/>
    <xf numFmtId="0" fontId="0" fillId="0" borderId="1" xfId="0" applyFont="1" applyFill="1" applyBorder="1" applyAlignment="1">
      <alignment horizontal="left" vertical="center"/>
    </xf>
    <xf numFmtId="2" fontId="0" fillId="2" borderId="7" xfId="0" applyNumberFormat="1" applyFill="1" applyBorder="1"/>
    <xf numFmtId="2" fontId="0" fillId="2" borderId="8" xfId="0" applyNumberFormat="1" applyFill="1" applyBorder="1"/>
    <xf numFmtId="0" fontId="0" fillId="0" borderId="14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7" xfId="0" applyFont="1" applyBorder="1" applyAlignment="1">
      <alignment horizontal="left" vertical="center"/>
    </xf>
    <xf numFmtId="176" fontId="0" fillId="0" borderId="12" xfId="0" applyNumberFormat="1" applyBorder="1"/>
    <xf numFmtId="176" fontId="12" fillId="0" borderId="0" xfId="0" applyNumberFormat="1" applyFont="1" applyBorder="1"/>
    <xf numFmtId="1" fontId="0" fillId="0" borderId="12" xfId="0" applyNumberFormat="1" applyBorder="1"/>
    <xf numFmtId="1" fontId="11" fillId="0" borderId="12" xfId="0" applyNumberFormat="1" applyFont="1" applyBorder="1"/>
    <xf numFmtId="1" fontId="12" fillId="0" borderId="0" xfId="0" applyNumberFormat="1" applyFont="1" applyBorder="1"/>
    <xf numFmtId="1" fontId="0" fillId="2" borderId="8" xfId="0" applyNumberFormat="1" applyFill="1" applyBorder="1"/>
    <xf numFmtId="1" fontId="0" fillId="2" borderId="7" xfId="0" applyNumberFormat="1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top" textRotation="255"/>
    </xf>
    <xf numFmtId="0" fontId="5" fillId="0" borderId="11" xfId="0" applyFont="1" applyBorder="1" applyAlignment="1">
      <alignment horizontal="center" vertical="top" textRotation="255"/>
    </xf>
    <xf numFmtId="0" fontId="6" fillId="0" borderId="32" xfId="0" applyFont="1" applyBorder="1" applyAlignment="1">
      <alignment horizontal="center" textRotation="255"/>
    </xf>
    <xf numFmtId="0" fontId="6" fillId="0" borderId="16" xfId="0" applyFont="1" applyBorder="1" applyAlignment="1">
      <alignment horizontal="center" textRotation="255"/>
    </xf>
    <xf numFmtId="0" fontId="6" fillId="0" borderId="33" xfId="0" applyFont="1" applyBorder="1" applyAlignment="1">
      <alignment horizontal="center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11" xfId="0" applyFont="1" applyBorder="1" applyAlignment="1">
      <alignment horizontal="center" vertical="top" textRotation="255"/>
    </xf>
    <xf numFmtId="0" fontId="5" fillId="0" borderId="1" xfId="0" applyFont="1" applyBorder="1" applyAlignment="1">
      <alignment horizontal="center" vertical="top" textRotation="255"/>
    </xf>
    <xf numFmtId="0" fontId="6" fillId="0" borderId="13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0" fillId="2" borderId="18" xfId="0" applyFill="1" applyBorder="1" applyAlignment="1">
      <alignment horizontal="left" vertical="center"/>
    </xf>
    <xf numFmtId="0" fontId="0" fillId="2" borderId="3" xfId="0" applyFont="1" applyFill="1" applyBorder="1" applyAlignment="1">
      <alignment horizontal="left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left" vertical="center"/>
    </xf>
    <xf numFmtId="0" fontId="9" fillId="0" borderId="26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left" vertical="center"/>
    </xf>
    <xf numFmtId="0" fontId="0" fillId="0" borderId="15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4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9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53" t="s">
        <v>53</v>
      </c>
      <c r="B2" s="53"/>
      <c r="C2" s="53"/>
      <c r="D2" s="53"/>
      <c r="E2" s="53"/>
      <c r="F2" s="53"/>
      <c r="G2" s="53"/>
      <c r="H2" s="53"/>
    </row>
    <row r="3" spans="1:14" ht="13.5" customHeight="1" x14ac:dyDescent="0.2">
      <c r="A3" s="53"/>
      <c r="B3" s="53"/>
      <c r="C3" s="53"/>
      <c r="D3" s="53"/>
      <c r="E3" s="53"/>
      <c r="F3" s="53"/>
      <c r="G3" s="53"/>
      <c r="H3" s="53"/>
      <c r="J3" s="54" t="s">
        <v>64</v>
      </c>
      <c r="K3" s="54"/>
      <c r="L3" s="54"/>
      <c r="M3" s="54"/>
      <c r="N3" s="54"/>
    </row>
    <row r="4" spans="1:14" x14ac:dyDescent="0.2">
      <c r="J4" s="54"/>
      <c r="K4" s="54"/>
      <c r="L4" s="54"/>
      <c r="M4" s="54"/>
      <c r="N4" s="54"/>
    </row>
    <row r="5" spans="1:14" x14ac:dyDescent="0.2">
      <c r="J5" s="54"/>
      <c r="K5" s="54"/>
      <c r="L5" s="54"/>
      <c r="M5" s="54"/>
      <c r="N5" s="54"/>
    </row>
    <row r="6" spans="1:14" x14ac:dyDescent="0.2">
      <c r="J6" s="54"/>
      <c r="K6" s="54"/>
      <c r="L6" s="54"/>
      <c r="M6" s="54"/>
      <c r="N6" s="54"/>
    </row>
    <row r="7" spans="1:14" x14ac:dyDescent="0.2">
      <c r="J7" s="54"/>
      <c r="K7" s="54"/>
      <c r="L7" s="54"/>
      <c r="M7" s="54"/>
      <c r="N7" s="54"/>
    </row>
    <row r="8" spans="1:14" x14ac:dyDescent="0.2">
      <c r="J8" s="54"/>
      <c r="K8" s="54"/>
      <c r="L8" s="54"/>
      <c r="M8" s="54"/>
      <c r="N8" s="54"/>
    </row>
    <row r="9" spans="1:14" x14ac:dyDescent="0.2">
      <c r="K9" s="55" t="s">
        <v>58</v>
      </c>
      <c r="L9" s="56"/>
      <c r="M9" s="56"/>
      <c r="N9" s="56"/>
    </row>
    <row r="11" spans="1:14" x14ac:dyDescent="0.2">
      <c r="B11" s="57" t="s">
        <v>0</v>
      </c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</row>
    <row r="12" spans="1:14" x14ac:dyDescent="0.2"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</row>
    <row r="13" spans="1:14" x14ac:dyDescent="0.2"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</row>
    <row r="14" spans="1:14" x14ac:dyDescent="0.2"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</row>
    <row r="15" spans="1:14" x14ac:dyDescent="0.2"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</row>
    <row r="16" spans="1:14" ht="15" x14ac:dyDescent="0.2">
      <c r="D16" s="52" t="s">
        <v>1</v>
      </c>
      <c r="E16" s="52"/>
      <c r="F16" s="52"/>
      <c r="G16" s="52"/>
      <c r="H16" s="52"/>
      <c r="I16" s="52"/>
      <c r="J16" s="52"/>
      <c r="K16" s="52"/>
    </row>
    <row r="17" spans="4:13" ht="15" x14ac:dyDescent="0.2">
      <c r="D17" s="52" t="s">
        <v>65</v>
      </c>
      <c r="E17" s="52"/>
      <c r="F17" s="52"/>
      <c r="G17" s="52"/>
      <c r="H17" s="52"/>
      <c r="I17" s="52"/>
      <c r="J17" s="52"/>
      <c r="K17" s="52"/>
    </row>
    <row r="18" spans="4:13" ht="15" x14ac:dyDescent="0.2">
      <c r="D18" s="11" t="s">
        <v>51</v>
      </c>
      <c r="E18" s="11"/>
      <c r="F18" s="11"/>
      <c r="G18" s="11"/>
      <c r="H18" s="12">
        <v>6</v>
      </c>
      <c r="I18" s="11" t="s">
        <v>59</v>
      </c>
      <c r="J18" s="11"/>
      <c r="K18" s="11"/>
    </row>
    <row r="19" spans="4:13" ht="15" x14ac:dyDescent="0.2">
      <c r="D19" s="52" t="s">
        <v>21</v>
      </c>
      <c r="E19" s="52"/>
      <c r="F19" s="52"/>
      <c r="G19" s="52"/>
      <c r="H19" s="52"/>
      <c r="I19" s="52"/>
      <c r="J19" s="52"/>
      <c r="K19" s="52"/>
    </row>
    <row r="29" spans="4:13" x14ac:dyDescent="0.2">
      <c r="M29" t="s">
        <v>25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J57"/>
  <sheetViews>
    <sheetView tabSelected="1" view="pageBreakPreview" zoomScale="85" zoomScaleNormal="100" zoomScaleSheetLayoutView="85" workbookViewId="0">
      <selection activeCell="D31" sqref="D31"/>
    </sheetView>
  </sheetViews>
  <sheetFormatPr defaultRowHeight="12.75" x14ac:dyDescent="0.2"/>
  <cols>
    <col min="1" max="1" width="8.28515625" customWidth="1"/>
    <col min="2" max="2" width="24.7109375" customWidth="1"/>
    <col min="3" max="29" width="6.85546875" customWidth="1"/>
    <col min="30" max="32" width="5.7109375" customWidth="1"/>
    <col min="33" max="33" width="3.5703125" hidden="1" customWidth="1"/>
    <col min="34" max="34" width="3.140625" hidden="1" customWidth="1"/>
    <col min="35" max="35" width="5.28515625" hidden="1" customWidth="1"/>
    <col min="36" max="36" width="6.28515625" customWidth="1"/>
  </cols>
  <sheetData>
    <row r="1" spans="1:35" x14ac:dyDescent="0.2">
      <c r="A1" s="76" t="s">
        <v>2</v>
      </c>
      <c r="B1" s="76"/>
      <c r="C1" s="70" t="s">
        <v>3</v>
      </c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1"/>
      <c r="AH1" s="71"/>
      <c r="AI1" s="71"/>
    </row>
    <row r="2" spans="1:35" x14ac:dyDescent="0.2">
      <c r="A2" s="76"/>
      <c r="B2" s="77"/>
      <c r="C2" s="58" t="s">
        <v>66</v>
      </c>
      <c r="D2" s="58" t="s">
        <v>40</v>
      </c>
      <c r="E2" s="58" t="s">
        <v>27</v>
      </c>
      <c r="F2" s="58" t="s">
        <v>34</v>
      </c>
      <c r="G2" s="58" t="s">
        <v>28</v>
      </c>
      <c r="H2" s="58" t="s">
        <v>22</v>
      </c>
      <c r="I2" s="58" t="s">
        <v>46</v>
      </c>
      <c r="J2" s="58" t="s">
        <v>29</v>
      </c>
      <c r="K2" s="58" t="s">
        <v>30</v>
      </c>
      <c r="L2" s="58" t="s">
        <v>23</v>
      </c>
      <c r="M2" s="58" t="s">
        <v>31</v>
      </c>
      <c r="N2" s="58" t="s">
        <v>47</v>
      </c>
      <c r="O2" s="58" t="s">
        <v>55</v>
      </c>
      <c r="P2" s="58" t="s">
        <v>32</v>
      </c>
      <c r="Q2" s="58" t="s">
        <v>35</v>
      </c>
      <c r="R2" s="58" t="s">
        <v>4</v>
      </c>
      <c r="S2" s="63" t="s">
        <v>5</v>
      </c>
      <c r="T2" s="63" t="s">
        <v>33</v>
      </c>
      <c r="U2" s="63" t="s">
        <v>36</v>
      </c>
      <c r="V2" s="66" t="s">
        <v>48</v>
      </c>
      <c r="W2" s="66" t="s">
        <v>62</v>
      </c>
      <c r="X2" s="63" t="s">
        <v>49</v>
      </c>
      <c r="Y2" s="63" t="s">
        <v>6</v>
      </c>
      <c r="Z2" s="63" t="s">
        <v>63</v>
      </c>
      <c r="AA2" s="63"/>
      <c r="AB2" s="29"/>
      <c r="AC2" s="66" t="s">
        <v>18</v>
      </c>
      <c r="AD2" s="60"/>
      <c r="AE2" s="9"/>
      <c r="AF2" s="65"/>
      <c r="AG2" s="69"/>
    </row>
    <row r="3" spans="1:35" x14ac:dyDescent="0.2">
      <c r="A3" s="76"/>
      <c r="B3" s="77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64"/>
      <c r="T3" s="64"/>
      <c r="U3" s="64"/>
      <c r="V3" s="67"/>
      <c r="W3" s="67"/>
      <c r="X3" s="64"/>
      <c r="Y3" s="64"/>
      <c r="Z3" s="64"/>
      <c r="AA3" s="64"/>
      <c r="AB3" s="30"/>
      <c r="AC3" s="67"/>
      <c r="AD3" s="61"/>
      <c r="AE3" s="9"/>
      <c r="AF3" s="65"/>
      <c r="AG3" s="69"/>
    </row>
    <row r="4" spans="1:35" ht="147" customHeight="1" x14ac:dyDescent="0.2">
      <c r="A4" s="76"/>
      <c r="B4" s="77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64"/>
      <c r="T4" s="64"/>
      <c r="U4" s="64"/>
      <c r="V4" s="68"/>
      <c r="W4" s="68"/>
      <c r="X4" s="64"/>
      <c r="Y4" s="64"/>
      <c r="Z4" s="64"/>
      <c r="AA4" s="64"/>
      <c r="AB4" s="31" t="s">
        <v>52</v>
      </c>
      <c r="AC4" s="68"/>
      <c r="AD4" s="62"/>
      <c r="AE4" s="9"/>
      <c r="AF4" s="65"/>
      <c r="AG4" s="69"/>
    </row>
    <row r="5" spans="1:35" x14ac:dyDescent="0.2">
      <c r="A5" s="78" t="s">
        <v>7</v>
      </c>
      <c r="B5" s="7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32"/>
      <c r="AE5" s="1"/>
      <c r="AF5" s="2"/>
      <c r="AG5" s="3"/>
    </row>
    <row r="6" spans="1:35" x14ac:dyDescent="0.2">
      <c r="A6" s="72" t="s">
        <v>41</v>
      </c>
      <c r="B6" s="73"/>
      <c r="C6" s="20"/>
      <c r="D6" s="20"/>
      <c r="E6" s="20">
        <v>5</v>
      </c>
      <c r="F6" s="20"/>
      <c r="G6" s="20">
        <v>160</v>
      </c>
      <c r="H6" s="20"/>
      <c r="I6" s="20"/>
      <c r="J6" s="20"/>
      <c r="K6" s="20"/>
      <c r="L6" s="20">
        <v>36</v>
      </c>
      <c r="M6" s="20">
        <v>5</v>
      </c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>
        <v>0.5</v>
      </c>
      <c r="Z6" s="20"/>
      <c r="AA6" s="20"/>
      <c r="AB6" s="20"/>
      <c r="AC6" s="20">
        <v>185</v>
      </c>
      <c r="AD6" s="13"/>
      <c r="AE6" s="6"/>
      <c r="AF6" s="6"/>
      <c r="AG6" s="3"/>
    </row>
    <row r="7" spans="1:35" x14ac:dyDescent="0.2">
      <c r="A7" s="74"/>
      <c r="B7" s="75"/>
      <c r="C7" s="21"/>
      <c r="D7" s="21"/>
      <c r="E7" s="21">
        <v>30</v>
      </c>
      <c r="F7" s="21"/>
      <c r="G7" s="21">
        <f>G6*'1 лист'!H18</f>
        <v>960</v>
      </c>
      <c r="H7" s="21"/>
      <c r="I7" s="21"/>
      <c r="J7" s="21"/>
      <c r="K7" s="21"/>
      <c r="L7" s="21">
        <f>L6*'1 лист'!H18</f>
        <v>216</v>
      </c>
      <c r="M7" s="21">
        <v>30</v>
      </c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>
        <f>Y6*'1 лист'!H18</f>
        <v>3</v>
      </c>
      <c r="Z7" s="21"/>
      <c r="AA7" s="21"/>
      <c r="AB7" s="21"/>
      <c r="AC7" s="21"/>
      <c r="AD7" s="13"/>
      <c r="AE7" s="6"/>
      <c r="AF7" s="6"/>
      <c r="AG7" s="3"/>
    </row>
    <row r="8" spans="1:35" x14ac:dyDescent="0.2">
      <c r="A8" s="72" t="s">
        <v>42</v>
      </c>
      <c r="B8" s="73"/>
      <c r="C8" s="20"/>
      <c r="D8" s="20"/>
      <c r="E8" s="20"/>
      <c r="F8" s="20"/>
      <c r="G8" s="20"/>
      <c r="H8" s="20"/>
      <c r="I8" s="20"/>
      <c r="J8" s="20"/>
      <c r="K8" s="20"/>
      <c r="L8" s="20"/>
      <c r="M8" s="20">
        <v>10</v>
      </c>
      <c r="N8" s="20"/>
      <c r="O8" s="20"/>
      <c r="P8" s="20"/>
      <c r="Q8" s="20"/>
      <c r="R8" s="20"/>
      <c r="S8" s="20"/>
      <c r="T8" s="20"/>
      <c r="U8" s="20"/>
      <c r="V8" s="20"/>
      <c r="W8" s="20"/>
      <c r="X8" s="20">
        <v>0.3</v>
      </c>
      <c r="Y8" s="20"/>
      <c r="Z8" s="20"/>
      <c r="AA8" s="20"/>
      <c r="AB8" s="20"/>
      <c r="AC8" s="20" t="s">
        <v>50</v>
      </c>
      <c r="AD8" s="13"/>
      <c r="AE8" s="6"/>
      <c r="AF8" s="6"/>
      <c r="AG8" s="3"/>
    </row>
    <row r="9" spans="1:35" x14ac:dyDescent="0.2">
      <c r="A9" s="74"/>
      <c r="B9" s="75"/>
      <c r="C9" s="21"/>
      <c r="D9" s="21"/>
      <c r="E9" s="21"/>
      <c r="F9" s="21"/>
      <c r="G9" s="21"/>
      <c r="H9" s="21"/>
      <c r="I9" s="21"/>
      <c r="J9" s="21"/>
      <c r="K9" s="21"/>
      <c r="L9" s="21"/>
      <c r="M9" s="21">
        <v>60</v>
      </c>
      <c r="N9" s="21"/>
      <c r="O9" s="21"/>
      <c r="P9" s="21"/>
      <c r="Q9" s="21"/>
      <c r="R9" s="21"/>
      <c r="S9" s="21"/>
      <c r="T9" s="21"/>
      <c r="U9" s="21"/>
      <c r="V9" s="21"/>
      <c r="W9" s="21"/>
      <c r="X9" s="21">
        <v>1.8</v>
      </c>
      <c r="Y9" s="21"/>
      <c r="Z9" s="21"/>
      <c r="AA9" s="21"/>
      <c r="AB9" s="21"/>
      <c r="AC9" s="21"/>
      <c r="AD9" s="13"/>
      <c r="AE9" s="6"/>
      <c r="AF9" s="6"/>
      <c r="AG9" s="3"/>
    </row>
    <row r="10" spans="1:35" x14ac:dyDescent="0.2">
      <c r="A10" s="72" t="s">
        <v>43</v>
      </c>
      <c r="B10" s="73"/>
      <c r="C10" s="20"/>
      <c r="D10" s="20"/>
      <c r="E10" s="20">
        <v>5</v>
      </c>
      <c r="F10" s="20"/>
      <c r="G10" s="20"/>
      <c r="H10" s="20"/>
      <c r="I10" s="20"/>
      <c r="J10" s="20"/>
      <c r="K10" s="20"/>
      <c r="L10" s="20"/>
      <c r="M10" s="20"/>
      <c r="N10" s="20">
        <v>15</v>
      </c>
      <c r="O10" s="20"/>
      <c r="P10" s="20"/>
      <c r="Q10" s="20"/>
      <c r="R10" s="20"/>
      <c r="S10" s="20"/>
      <c r="T10" s="20"/>
      <c r="U10" s="20">
        <v>40</v>
      </c>
      <c r="V10" s="20"/>
      <c r="W10" s="20"/>
      <c r="X10" s="20"/>
      <c r="Y10" s="20"/>
      <c r="Z10" s="20"/>
      <c r="AA10" s="20"/>
      <c r="AB10" s="20"/>
      <c r="AC10" s="20">
        <v>60</v>
      </c>
      <c r="AD10" s="13"/>
      <c r="AE10" s="6"/>
      <c r="AF10" s="6"/>
      <c r="AG10" s="3"/>
    </row>
    <row r="11" spans="1:35" x14ac:dyDescent="0.2">
      <c r="A11" s="74"/>
      <c r="B11" s="75"/>
      <c r="C11" s="21"/>
      <c r="D11" s="21"/>
      <c r="E11" s="21">
        <v>30</v>
      </c>
      <c r="F11" s="21"/>
      <c r="G11" s="21"/>
      <c r="H11" s="21"/>
      <c r="I11" s="21"/>
      <c r="J11" s="21"/>
      <c r="K11" s="21"/>
      <c r="L11" s="21"/>
      <c r="M11" s="21"/>
      <c r="N11" s="21">
        <v>90</v>
      </c>
      <c r="O11" s="21"/>
      <c r="P11" s="21"/>
      <c r="Q11" s="21"/>
      <c r="R11" s="21"/>
      <c r="S11" s="21"/>
      <c r="T11" s="21"/>
      <c r="U11" s="21">
        <v>280</v>
      </c>
      <c r="V11" s="21"/>
      <c r="W11" s="21"/>
      <c r="X11" s="21"/>
      <c r="Y11" s="21"/>
      <c r="Z11" s="21"/>
      <c r="AA11" s="21"/>
      <c r="AB11" s="21"/>
      <c r="AC11" s="21"/>
      <c r="AD11" s="13"/>
      <c r="AE11" s="6"/>
      <c r="AF11" s="6"/>
      <c r="AG11" s="3"/>
    </row>
    <row r="12" spans="1:35" x14ac:dyDescent="0.2">
      <c r="A12" s="82" t="s">
        <v>8</v>
      </c>
      <c r="B12" s="83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13"/>
      <c r="AE12" s="6"/>
      <c r="AF12" s="6"/>
      <c r="AG12" s="3"/>
    </row>
    <row r="13" spans="1:35" x14ac:dyDescent="0.2">
      <c r="A13" s="72" t="s">
        <v>63</v>
      </c>
      <c r="B13" s="73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>
        <v>125</v>
      </c>
      <c r="AA13" s="20"/>
      <c r="AB13" s="20"/>
      <c r="AC13" s="20">
        <v>100</v>
      </c>
      <c r="AD13" s="13"/>
      <c r="AE13" s="6"/>
      <c r="AF13" s="6"/>
      <c r="AG13" s="3"/>
    </row>
    <row r="14" spans="1:35" x14ac:dyDescent="0.2">
      <c r="A14" s="74"/>
      <c r="B14" s="75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>
        <v>750</v>
      </c>
      <c r="AA14" s="21"/>
      <c r="AB14" s="21"/>
      <c r="AC14" s="21"/>
      <c r="AD14" s="13"/>
      <c r="AE14" s="6"/>
      <c r="AF14" s="6"/>
      <c r="AG14" s="3"/>
    </row>
    <row r="15" spans="1:35" x14ac:dyDescent="0.2">
      <c r="A15" s="82" t="s">
        <v>9</v>
      </c>
      <c r="B15" s="83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13"/>
      <c r="AE15" s="6"/>
      <c r="AF15" s="6"/>
      <c r="AG15" s="3"/>
    </row>
    <row r="16" spans="1:35" x14ac:dyDescent="0.2">
      <c r="A16" s="72"/>
      <c r="B16" s="73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13"/>
      <c r="AE16" s="6"/>
      <c r="AF16" s="6"/>
      <c r="AG16" s="3"/>
    </row>
    <row r="17" spans="1:33" x14ac:dyDescent="0.2">
      <c r="A17" s="74"/>
      <c r="B17" s="75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13"/>
      <c r="AE17" s="6"/>
      <c r="AF17" s="6"/>
      <c r="AG17" s="3"/>
    </row>
    <row r="18" spans="1:33" x14ac:dyDescent="0.2">
      <c r="A18" s="72" t="s">
        <v>26</v>
      </c>
      <c r="B18" s="73"/>
      <c r="C18" s="20">
        <v>31</v>
      </c>
      <c r="D18" s="20"/>
      <c r="E18" s="20"/>
      <c r="F18" s="20">
        <v>3</v>
      </c>
      <c r="G18" s="20"/>
      <c r="H18" s="20"/>
      <c r="I18" s="20"/>
      <c r="J18" s="20">
        <v>0.05</v>
      </c>
      <c r="K18" s="20"/>
      <c r="L18" s="20"/>
      <c r="M18" s="20"/>
      <c r="N18" s="20"/>
      <c r="O18" s="20"/>
      <c r="P18" s="20">
        <v>120</v>
      </c>
      <c r="Q18" s="20"/>
      <c r="R18" s="20">
        <v>11</v>
      </c>
      <c r="S18" s="20">
        <v>11</v>
      </c>
      <c r="T18" s="20">
        <v>7</v>
      </c>
      <c r="U18" s="20"/>
      <c r="V18" s="20"/>
      <c r="W18" s="20"/>
      <c r="X18" s="20"/>
      <c r="Y18" s="20">
        <v>0.4</v>
      </c>
      <c r="Z18" s="20"/>
      <c r="AA18" s="20"/>
      <c r="AB18" s="20"/>
      <c r="AC18" s="20">
        <v>180</v>
      </c>
      <c r="AD18" s="13"/>
      <c r="AE18" s="6"/>
      <c r="AF18" s="6"/>
      <c r="AG18" s="3"/>
    </row>
    <row r="19" spans="1:33" x14ac:dyDescent="0.2">
      <c r="A19" s="74"/>
      <c r="B19" s="75"/>
      <c r="C19" s="21">
        <v>310</v>
      </c>
      <c r="D19" s="21"/>
      <c r="E19" s="21"/>
      <c r="F19" s="21">
        <v>18</v>
      </c>
      <c r="G19" s="21"/>
      <c r="H19" s="21"/>
      <c r="I19" s="21"/>
      <c r="J19" s="21">
        <f>J18*'1 лист'!H18</f>
        <v>0.30000000000000004</v>
      </c>
      <c r="K19" s="21"/>
      <c r="L19" s="21"/>
      <c r="M19" s="21"/>
      <c r="N19" s="21"/>
      <c r="O19" s="21"/>
      <c r="P19" s="21">
        <f>P18*'1 лист'!H18</f>
        <v>720</v>
      </c>
      <c r="Q19" s="21"/>
      <c r="R19" s="21">
        <f>R18*'1 лист'!H18</f>
        <v>66</v>
      </c>
      <c r="S19" s="21">
        <f>S18*'1 лист'!H18</f>
        <v>66</v>
      </c>
      <c r="T19" s="21">
        <f>T18*'1 лист'!H18</f>
        <v>42</v>
      </c>
      <c r="U19" s="21"/>
      <c r="V19" s="21"/>
      <c r="W19" s="21"/>
      <c r="X19" s="21"/>
      <c r="Y19" s="21">
        <f>Y18*'1 лист'!H18</f>
        <v>2.4000000000000004</v>
      </c>
      <c r="Z19" s="21"/>
      <c r="AA19" s="21"/>
      <c r="AB19" s="21"/>
      <c r="AC19" s="21"/>
      <c r="AD19" s="13"/>
      <c r="AE19" s="6"/>
      <c r="AF19" s="6"/>
      <c r="AG19" s="3"/>
    </row>
    <row r="20" spans="1:33" x14ac:dyDescent="0.2">
      <c r="A20" s="72" t="s">
        <v>45</v>
      </c>
      <c r="B20" s="73"/>
      <c r="C20" s="20"/>
      <c r="D20" s="20">
        <v>90</v>
      </c>
      <c r="E20" s="20"/>
      <c r="F20" s="20">
        <v>3</v>
      </c>
      <c r="G20" s="20">
        <v>4</v>
      </c>
      <c r="H20" s="20">
        <v>8</v>
      </c>
      <c r="I20" s="51">
        <v>4</v>
      </c>
      <c r="J20" s="39">
        <v>0.05</v>
      </c>
      <c r="K20" s="20">
        <v>2</v>
      </c>
      <c r="L20" s="20"/>
      <c r="M20" s="20"/>
      <c r="N20" s="20"/>
      <c r="O20" s="20"/>
      <c r="P20" s="20"/>
      <c r="Q20" s="20">
        <v>8</v>
      </c>
      <c r="R20" s="20"/>
      <c r="S20" s="20">
        <v>8</v>
      </c>
      <c r="T20" s="20"/>
      <c r="U20" s="20"/>
      <c r="V20" s="20"/>
      <c r="W20" s="20"/>
      <c r="X20" s="20"/>
      <c r="Y20" s="20">
        <v>0.2</v>
      </c>
      <c r="Z20" s="20"/>
      <c r="AA20" s="20"/>
      <c r="AB20" s="20">
        <v>5</v>
      </c>
      <c r="AC20" s="20">
        <v>80</v>
      </c>
      <c r="AD20" s="13"/>
      <c r="AE20" s="6"/>
      <c r="AF20" s="6"/>
      <c r="AG20" s="3"/>
    </row>
    <row r="21" spans="1:33" x14ac:dyDescent="0.2">
      <c r="A21" s="74"/>
      <c r="B21" s="75"/>
      <c r="C21" s="21"/>
      <c r="D21" s="21">
        <v>540</v>
      </c>
      <c r="E21" s="21"/>
      <c r="F21" s="21">
        <v>18</v>
      </c>
      <c r="G21" s="21">
        <f>G20*'1 лист'!H18</f>
        <v>24</v>
      </c>
      <c r="H21" s="21">
        <f>H20*'1 лист'!H18</f>
        <v>48</v>
      </c>
      <c r="I21" s="50">
        <v>24</v>
      </c>
      <c r="J21" s="40">
        <f>J20*'1 лист'!H18</f>
        <v>0.30000000000000004</v>
      </c>
      <c r="K21" s="21">
        <f>K20*'1 лист'!H18</f>
        <v>12</v>
      </c>
      <c r="L21" s="21"/>
      <c r="M21" s="21"/>
      <c r="N21" s="21"/>
      <c r="O21" s="21"/>
      <c r="P21" s="21"/>
      <c r="Q21" s="21">
        <f>Q20*'1 лист'!H18</f>
        <v>48</v>
      </c>
      <c r="R21" s="21"/>
      <c r="S21" s="21">
        <f>S20*'1 лист'!H18</f>
        <v>48</v>
      </c>
      <c r="T21" s="21"/>
      <c r="U21" s="21"/>
      <c r="V21" s="21"/>
      <c r="W21" s="21"/>
      <c r="X21" s="21"/>
      <c r="Y21" s="21">
        <f>Y20*'1 лист'!H18</f>
        <v>1.2000000000000002</v>
      </c>
      <c r="Z21" s="21"/>
      <c r="AA21" s="21"/>
      <c r="AB21" s="21">
        <v>30</v>
      </c>
      <c r="AC21" s="21"/>
      <c r="AD21" s="13"/>
      <c r="AE21" s="6"/>
      <c r="AF21" s="6"/>
      <c r="AG21" s="3"/>
    </row>
    <row r="22" spans="1:33" x14ac:dyDescent="0.2">
      <c r="A22" s="72" t="s">
        <v>44</v>
      </c>
      <c r="B22" s="73"/>
      <c r="C22" s="20"/>
      <c r="D22" s="20"/>
      <c r="E22" s="20">
        <v>5</v>
      </c>
      <c r="F22" s="20"/>
      <c r="G22" s="20">
        <v>23</v>
      </c>
      <c r="H22" s="20"/>
      <c r="I22" s="20"/>
      <c r="J22" s="20"/>
      <c r="K22" s="20"/>
      <c r="L22" s="20"/>
      <c r="M22" s="20"/>
      <c r="N22" s="20"/>
      <c r="O22" s="20"/>
      <c r="P22" s="20">
        <v>213</v>
      </c>
      <c r="Q22" s="20"/>
      <c r="R22" s="20"/>
      <c r="S22" s="20"/>
      <c r="T22" s="20"/>
      <c r="U22" s="20"/>
      <c r="V22" s="20"/>
      <c r="W22" s="20"/>
      <c r="X22" s="20"/>
      <c r="Y22" s="20">
        <v>1.5</v>
      </c>
      <c r="Z22" s="20"/>
      <c r="AA22" s="20"/>
      <c r="AB22" s="20"/>
      <c r="AC22" s="20">
        <v>150</v>
      </c>
      <c r="AD22" s="13"/>
      <c r="AE22" s="6"/>
      <c r="AF22" s="6"/>
      <c r="AG22" s="3"/>
    </row>
    <row r="23" spans="1:33" x14ac:dyDescent="0.2">
      <c r="A23" s="74"/>
      <c r="B23" s="75"/>
      <c r="C23" s="21"/>
      <c r="D23" s="21"/>
      <c r="E23" s="21">
        <v>30</v>
      </c>
      <c r="F23" s="21"/>
      <c r="G23" s="21">
        <v>138</v>
      </c>
      <c r="H23" s="21"/>
      <c r="I23" s="21"/>
      <c r="J23" s="21"/>
      <c r="K23" s="21"/>
      <c r="L23" s="21"/>
      <c r="M23" s="21"/>
      <c r="N23" s="21"/>
      <c r="O23" s="21"/>
      <c r="P23" s="21">
        <f>P22*'1 лист'!H18</f>
        <v>1278</v>
      </c>
      <c r="Q23" s="21"/>
      <c r="R23" s="21"/>
      <c r="S23" s="21"/>
      <c r="T23" s="21"/>
      <c r="U23" s="21"/>
      <c r="V23" s="21"/>
      <c r="W23" s="21"/>
      <c r="X23" s="21"/>
      <c r="Y23" s="21">
        <f>Y22*'1 лист'!H18</f>
        <v>9</v>
      </c>
      <c r="Z23" s="21"/>
      <c r="AA23" s="21"/>
      <c r="AB23" s="21"/>
      <c r="AC23" s="21"/>
      <c r="AD23" s="13"/>
      <c r="AE23" s="6"/>
      <c r="AF23" s="6"/>
      <c r="AG23" s="3"/>
    </row>
    <row r="24" spans="1:33" x14ac:dyDescent="0.2">
      <c r="A24" s="72" t="s">
        <v>54</v>
      </c>
      <c r="B24" s="73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>
        <v>10</v>
      </c>
      <c r="N24" s="20"/>
      <c r="O24" s="20">
        <v>18</v>
      </c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>
        <v>180</v>
      </c>
      <c r="AD24" s="13"/>
      <c r="AE24" s="6"/>
      <c r="AF24" s="6"/>
      <c r="AG24" s="3"/>
    </row>
    <row r="25" spans="1:33" x14ac:dyDescent="0.2">
      <c r="A25" s="74"/>
      <c r="B25" s="75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>
        <v>60</v>
      </c>
      <c r="N25" s="21"/>
      <c r="O25" s="21">
        <f>O24*'1 лист'!H18</f>
        <v>108</v>
      </c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13"/>
      <c r="AE25" s="6"/>
      <c r="AF25" s="6"/>
      <c r="AG25" s="3"/>
    </row>
    <row r="26" spans="1:33" x14ac:dyDescent="0.2">
      <c r="A26" s="72" t="s">
        <v>20</v>
      </c>
      <c r="B26" s="73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>
        <v>40</v>
      </c>
      <c r="W26" s="20"/>
      <c r="X26" s="20"/>
      <c r="Y26" s="20"/>
      <c r="Z26" s="20"/>
      <c r="AA26" s="20"/>
      <c r="AB26" s="20"/>
      <c r="AC26" s="20">
        <v>50</v>
      </c>
      <c r="AD26" s="13"/>
      <c r="AE26" s="6"/>
      <c r="AF26" s="6"/>
      <c r="AG26" s="3"/>
    </row>
    <row r="27" spans="1:33" x14ac:dyDescent="0.2">
      <c r="A27" s="74"/>
      <c r="B27" s="75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50">
        <v>230</v>
      </c>
      <c r="W27" s="21"/>
      <c r="X27" s="21"/>
      <c r="Y27" s="21"/>
      <c r="Z27" s="21"/>
      <c r="AA27" s="21"/>
      <c r="AB27" s="21"/>
      <c r="AC27" s="21"/>
      <c r="AD27" s="13"/>
      <c r="AE27" s="6"/>
      <c r="AF27" s="6"/>
      <c r="AG27" s="3"/>
    </row>
    <row r="28" spans="1:33" x14ac:dyDescent="0.2">
      <c r="A28" s="82" t="s">
        <v>10</v>
      </c>
      <c r="B28" s="83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13"/>
      <c r="AE28" s="6"/>
      <c r="AF28" s="6"/>
      <c r="AG28" s="3"/>
    </row>
    <row r="29" spans="1:33" x14ac:dyDescent="0.2">
      <c r="A29" s="72" t="s">
        <v>60</v>
      </c>
      <c r="B29" s="73"/>
      <c r="C29" s="20"/>
      <c r="D29" s="20"/>
      <c r="E29" s="20">
        <v>5</v>
      </c>
      <c r="F29" s="20">
        <v>5</v>
      </c>
      <c r="G29" s="20"/>
      <c r="H29" s="20"/>
      <c r="I29" s="20"/>
      <c r="J29" s="20">
        <v>0.05</v>
      </c>
      <c r="K29" s="20">
        <v>52</v>
      </c>
      <c r="L29" s="20"/>
      <c r="M29" s="20">
        <v>5</v>
      </c>
      <c r="N29" s="20"/>
      <c r="O29" s="20"/>
      <c r="P29" s="20"/>
      <c r="Q29" s="20"/>
      <c r="R29" s="20"/>
      <c r="S29" s="20"/>
      <c r="T29" s="20"/>
      <c r="U29" s="20"/>
      <c r="V29" s="20"/>
      <c r="W29" s="20">
        <v>1</v>
      </c>
      <c r="X29" s="20"/>
      <c r="Y29" s="20">
        <v>0.7</v>
      </c>
      <c r="Z29" s="20"/>
      <c r="AA29" s="20"/>
      <c r="AB29" s="20"/>
      <c r="AC29" s="20">
        <v>120</v>
      </c>
      <c r="AD29" s="13"/>
      <c r="AE29" s="6"/>
      <c r="AF29" s="6"/>
      <c r="AG29" s="3"/>
    </row>
    <row r="30" spans="1:33" x14ac:dyDescent="0.2">
      <c r="A30" s="74"/>
      <c r="B30" s="75"/>
      <c r="C30" s="21"/>
      <c r="D30" s="21"/>
      <c r="E30" s="21">
        <v>30</v>
      </c>
      <c r="F30" s="21">
        <v>30</v>
      </c>
      <c r="G30" s="21"/>
      <c r="H30" s="21"/>
      <c r="I30" s="21"/>
      <c r="J30" s="21">
        <v>1.4</v>
      </c>
      <c r="K30" s="21">
        <v>312</v>
      </c>
      <c r="L30" s="21"/>
      <c r="M30" s="21">
        <v>30</v>
      </c>
      <c r="N30" s="21"/>
      <c r="O30" s="21"/>
      <c r="P30" s="21"/>
      <c r="Q30" s="21"/>
      <c r="R30" s="21"/>
      <c r="S30" s="21"/>
      <c r="T30" s="21"/>
      <c r="U30" s="21"/>
      <c r="V30" s="21"/>
      <c r="W30" s="21">
        <v>6</v>
      </c>
      <c r="X30" s="21"/>
      <c r="Y30" s="21">
        <v>11.2</v>
      </c>
      <c r="Z30" s="21"/>
      <c r="AA30" s="21"/>
      <c r="AB30" s="21"/>
      <c r="AC30" s="21"/>
      <c r="AD30" s="13"/>
      <c r="AE30" s="6"/>
      <c r="AF30" s="6"/>
      <c r="AG30" s="3"/>
    </row>
    <row r="31" spans="1:33" x14ac:dyDescent="0.2">
      <c r="A31" s="72" t="s">
        <v>61</v>
      </c>
      <c r="B31" s="73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>
        <v>10</v>
      </c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>
        <v>0.3</v>
      </c>
      <c r="Y31" s="20"/>
      <c r="Z31" s="20"/>
      <c r="AA31" s="20"/>
      <c r="AB31" s="20"/>
      <c r="AC31" s="20">
        <v>180</v>
      </c>
      <c r="AD31" s="13"/>
      <c r="AE31" s="6"/>
      <c r="AF31" s="6"/>
      <c r="AG31" s="3"/>
    </row>
    <row r="32" spans="1:33" x14ac:dyDescent="0.2">
      <c r="A32" s="74"/>
      <c r="B32" s="75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>
        <v>60</v>
      </c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>
        <v>1.8</v>
      </c>
      <c r="Y32" s="21"/>
      <c r="Z32" s="21"/>
      <c r="AA32" s="21"/>
      <c r="AB32" s="21"/>
      <c r="AC32" s="21"/>
      <c r="AD32" s="13"/>
      <c r="AE32" s="6"/>
      <c r="AF32" s="6"/>
      <c r="AG32" s="3"/>
    </row>
    <row r="33" spans="1:36" x14ac:dyDescent="0.2">
      <c r="A33" s="86"/>
      <c r="B33" s="87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13"/>
      <c r="AE33" s="6"/>
      <c r="AF33" s="6"/>
      <c r="AG33" s="3"/>
    </row>
    <row r="34" spans="1:36" x14ac:dyDescent="0.2">
      <c r="A34" s="84"/>
      <c r="B34" s="85"/>
      <c r="C34" s="24"/>
      <c r="D34" s="24"/>
      <c r="E34" s="24"/>
      <c r="F34" s="24"/>
      <c r="G34" s="24"/>
      <c r="H34" s="24"/>
      <c r="I34" s="24"/>
      <c r="J34" s="24"/>
      <c r="K34" s="24"/>
      <c r="L34" s="28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13"/>
      <c r="AE34" s="6"/>
      <c r="AF34" s="6"/>
      <c r="AG34" s="3"/>
    </row>
    <row r="35" spans="1:36" x14ac:dyDescent="0.2">
      <c r="A35" s="91" t="s">
        <v>11</v>
      </c>
      <c r="B35" s="92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13"/>
      <c r="AE35" s="6"/>
      <c r="AF35" s="6"/>
      <c r="AG35" s="3"/>
    </row>
    <row r="36" spans="1:36" x14ac:dyDescent="0.2">
      <c r="A36" s="80"/>
      <c r="B36" s="81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13"/>
      <c r="AE36" s="6"/>
      <c r="AF36" s="6"/>
      <c r="AG36" s="3"/>
    </row>
    <row r="37" spans="1:36" x14ac:dyDescent="0.2">
      <c r="A37" s="80"/>
      <c r="B37" s="81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13"/>
      <c r="AE37" s="6"/>
      <c r="AF37" s="6"/>
      <c r="AG37" s="3"/>
    </row>
    <row r="38" spans="1:36" x14ac:dyDescent="0.2">
      <c r="A38" s="88"/>
      <c r="B38" s="89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14"/>
      <c r="AE38" s="2"/>
      <c r="AF38" s="2"/>
      <c r="AG38" s="3"/>
    </row>
    <row r="39" spans="1:36" x14ac:dyDescent="0.2">
      <c r="A39" s="94" t="s">
        <v>12</v>
      </c>
      <c r="B39" s="95"/>
      <c r="C39" s="26">
        <f>C6+C8+C10+C13+C16+C18+C20+C22+C24+C26+C29+C31</f>
        <v>31</v>
      </c>
      <c r="D39" s="26">
        <f t="shared" ref="D39:AB39" si="0">D6+D8+D10+D13+D16+D18+D20+D22+D24+D26+D29+D31</f>
        <v>90</v>
      </c>
      <c r="E39" s="26">
        <f t="shared" si="0"/>
        <v>20</v>
      </c>
      <c r="F39" s="26">
        <f t="shared" si="0"/>
        <v>11</v>
      </c>
      <c r="G39" s="26">
        <v>187</v>
      </c>
      <c r="H39" s="26">
        <f t="shared" si="0"/>
        <v>8</v>
      </c>
      <c r="I39" s="47">
        <v>4</v>
      </c>
      <c r="J39" s="26">
        <f t="shared" si="0"/>
        <v>0.15000000000000002</v>
      </c>
      <c r="K39" s="26">
        <f t="shared" si="0"/>
        <v>54</v>
      </c>
      <c r="L39" s="26">
        <f t="shared" si="0"/>
        <v>36</v>
      </c>
      <c r="M39" s="26">
        <f t="shared" si="0"/>
        <v>40</v>
      </c>
      <c r="N39" s="26">
        <v>15</v>
      </c>
      <c r="O39" s="26">
        <f t="shared" si="0"/>
        <v>18</v>
      </c>
      <c r="P39" s="26">
        <f t="shared" si="0"/>
        <v>333</v>
      </c>
      <c r="Q39" s="26">
        <f t="shared" si="0"/>
        <v>8</v>
      </c>
      <c r="R39" s="26">
        <f t="shared" si="0"/>
        <v>11</v>
      </c>
      <c r="S39" s="26">
        <f t="shared" si="0"/>
        <v>19</v>
      </c>
      <c r="T39" s="26">
        <f t="shared" si="0"/>
        <v>7</v>
      </c>
      <c r="U39" s="26">
        <v>40</v>
      </c>
      <c r="V39" s="26">
        <v>40</v>
      </c>
      <c r="W39" s="26">
        <v>1E-3</v>
      </c>
      <c r="X39" s="26">
        <f t="shared" si="0"/>
        <v>0.6</v>
      </c>
      <c r="Y39" s="26">
        <v>5</v>
      </c>
      <c r="Z39" s="26">
        <v>125</v>
      </c>
      <c r="AA39" s="26"/>
      <c r="AB39" s="26">
        <f t="shared" si="0"/>
        <v>5</v>
      </c>
      <c r="AC39" s="26"/>
      <c r="AD39" s="14"/>
      <c r="AE39" s="2"/>
      <c r="AF39" s="2"/>
      <c r="AG39" s="3"/>
    </row>
    <row r="40" spans="1:36" x14ac:dyDescent="0.2">
      <c r="A40" s="42" t="s">
        <v>56</v>
      </c>
      <c r="B40" s="41"/>
      <c r="C40" s="45">
        <f>C39/1000</f>
        <v>3.1E-2</v>
      </c>
      <c r="D40" s="45">
        <f t="shared" ref="D40:AC40" si="1">D39/1000</f>
        <v>0.09</v>
      </c>
      <c r="E40" s="45">
        <f t="shared" si="1"/>
        <v>0.02</v>
      </c>
      <c r="F40" s="45">
        <f t="shared" si="1"/>
        <v>1.0999999999999999E-2</v>
      </c>
      <c r="G40" s="45">
        <f t="shared" si="1"/>
        <v>0.187</v>
      </c>
      <c r="H40" s="45">
        <f t="shared" si="1"/>
        <v>8.0000000000000002E-3</v>
      </c>
      <c r="I40" s="45">
        <f t="shared" si="1"/>
        <v>4.0000000000000001E-3</v>
      </c>
      <c r="J40" s="47">
        <f t="shared" si="1"/>
        <v>1.5000000000000001E-4</v>
      </c>
      <c r="K40" s="45">
        <f t="shared" si="1"/>
        <v>5.3999999999999999E-2</v>
      </c>
      <c r="L40" s="45">
        <f t="shared" si="1"/>
        <v>3.5999999999999997E-2</v>
      </c>
      <c r="M40" s="45">
        <f t="shared" si="1"/>
        <v>0.04</v>
      </c>
      <c r="N40" s="45">
        <f t="shared" si="1"/>
        <v>1.4999999999999999E-2</v>
      </c>
      <c r="O40" s="45">
        <f t="shared" si="1"/>
        <v>1.7999999999999999E-2</v>
      </c>
      <c r="P40" s="45">
        <f t="shared" si="1"/>
        <v>0.33300000000000002</v>
      </c>
      <c r="Q40" s="45">
        <f t="shared" si="1"/>
        <v>8.0000000000000002E-3</v>
      </c>
      <c r="R40" s="45">
        <f t="shared" si="1"/>
        <v>1.0999999999999999E-2</v>
      </c>
      <c r="S40" s="45">
        <f t="shared" si="1"/>
        <v>1.9E-2</v>
      </c>
      <c r="T40" s="45">
        <f t="shared" si="1"/>
        <v>7.0000000000000001E-3</v>
      </c>
      <c r="U40" s="45">
        <v>0.04</v>
      </c>
      <c r="V40" s="45">
        <v>0.04</v>
      </c>
      <c r="W40" s="45">
        <v>1E-3</v>
      </c>
      <c r="X40" s="45">
        <v>1E-3</v>
      </c>
      <c r="Y40" s="45">
        <v>5.0000000000000001E-3</v>
      </c>
      <c r="Z40" s="47">
        <v>0</v>
      </c>
      <c r="AA40" s="47"/>
      <c r="AB40" s="45">
        <f t="shared" si="1"/>
        <v>5.0000000000000001E-3</v>
      </c>
      <c r="AC40" s="45">
        <f t="shared" si="1"/>
        <v>0</v>
      </c>
      <c r="AD40" s="14"/>
      <c r="AE40" s="2"/>
      <c r="AF40" s="2"/>
      <c r="AG40" s="3"/>
    </row>
    <row r="41" spans="1:36" x14ac:dyDescent="0.2">
      <c r="A41" s="96" t="s">
        <v>57</v>
      </c>
      <c r="B41" s="95"/>
      <c r="C41" s="27">
        <v>0.31</v>
      </c>
      <c r="D41" s="27">
        <v>0.54</v>
      </c>
      <c r="E41" s="27">
        <v>0.12</v>
      </c>
      <c r="F41" s="27">
        <v>6.6000000000000003E-2</v>
      </c>
      <c r="G41" s="27">
        <v>1.4390000000000001</v>
      </c>
      <c r="H41" s="27">
        <f>(H7+H9+H11+H14+H17+H19+H21+H23+H25+H27+H30+H32)/1000</f>
        <v>4.8000000000000001E-2</v>
      </c>
      <c r="I41" s="27">
        <v>2.4E-2</v>
      </c>
      <c r="J41" s="48">
        <v>2</v>
      </c>
      <c r="K41" s="27">
        <v>0.32400000000000001</v>
      </c>
      <c r="L41" s="27">
        <v>0.216</v>
      </c>
      <c r="M41" s="27">
        <v>0.24</v>
      </c>
      <c r="N41" s="27">
        <v>0.09</v>
      </c>
      <c r="O41" s="27">
        <f t="shared" ref="O41:T41" si="2">(O7+O9+O11+O14+O17+O19+O21+O23+O25+O27+O30+O32)/1000</f>
        <v>0.108</v>
      </c>
      <c r="P41" s="27">
        <f t="shared" si="2"/>
        <v>1.998</v>
      </c>
      <c r="Q41" s="27">
        <f t="shared" si="2"/>
        <v>4.8000000000000001E-2</v>
      </c>
      <c r="R41" s="27">
        <f t="shared" si="2"/>
        <v>6.6000000000000003E-2</v>
      </c>
      <c r="S41" s="27">
        <f t="shared" si="2"/>
        <v>0.114</v>
      </c>
      <c r="T41" s="27">
        <f t="shared" si="2"/>
        <v>4.2000000000000003E-2</v>
      </c>
      <c r="U41" s="27">
        <v>0.28000000000000003</v>
      </c>
      <c r="V41" s="27">
        <v>0.23</v>
      </c>
      <c r="W41" s="27">
        <v>6.0000000000000001E-3</v>
      </c>
      <c r="X41" s="27">
        <v>4.0000000000000001E-3</v>
      </c>
      <c r="Y41" s="27">
        <v>0.03</v>
      </c>
      <c r="Z41" s="27">
        <v>0.75</v>
      </c>
      <c r="AA41" s="27"/>
      <c r="AB41" s="27">
        <v>0.03</v>
      </c>
      <c r="AC41" s="27">
        <f>(AC7+AC9+AC11+AC14+AC17+AC19+AC21+AC23+AC25+AC27+AC30+AC32)/1000</f>
        <v>0</v>
      </c>
      <c r="AD41" s="16"/>
      <c r="AE41" s="5"/>
      <c r="AF41" s="2"/>
      <c r="AG41" s="3"/>
    </row>
    <row r="42" spans="1:36" ht="15" x14ac:dyDescent="0.25">
      <c r="A42" s="43" t="s">
        <v>19</v>
      </c>
      <c r="B42" s="44"/>
      <c r="C42" s="46">
        <v>0.34100000000000003</v>
      </c>
      <c r="D42" s="46">
        <v>0.63</v>
      </c>
      <c r="E42" s="46">
        <v>0.14000000000000001</v>
      </c>
      <c r="F42" s="46">
        <v>7.6999999999999999E-2</v>
      </c>
      <c r="G42" s="46">
        <v>1.6259999999999999</v>
      </c>
      <c r="H42" s="46">
        <f>H41+H40</f>
        <v>5.6000000000000001E-2</v>
      </c>
      <c r="I42" s="46">
        <v>2.8000000000000001E-2</v>
      </c>
      <c r="J42" s="49">
        <v>2</v>
      </c>
      <c r="K42" s="46">
        <v>0.378</v>
      </c>
      <c r="L42" s="46">
        <v>0.252</v>
      </c>
      <c r="M42" s="46">
        <v>0.28000000000000003</v>
      </c>
      <c r="N42" s="46">
        <v>0.105</v>
      </c>
      <c r="O42" s="46">
        <f>O41+O40</f>
        <v>0.126</v>
      </c>
      <c r="P42" s="46">
        <f>P41+P40</f>
        <v>2.331</v>
      </c>
      <c r="Q42" s="46">
        <f>Q41+Q40</f>
        <v>5.6000000000000001E-2</v>
      </c>
      <c r="R42" s="46">
        <f>R41+R40</f>
        <v>7.6999999999999999E-2</v>
      </c>
      <c r="S42" s="46">
        <f>S41+S40</f>
        <v>0.13300000000000001</v>
      </c>
      <c r="T42" s="46">
        <v>4.9000000000000002E-2</v>
      </c>
      <c r="U42" s="46">
        <v>0.32</v>
      </c>
      <c r="V42" s="46">
        <v>0.27</v>
      </c>
      <c r="W42" s="46">
        <v>7.0000000000000001E-3</v>
      </c>
      <c r="X42" s="46">
        <v>5.0000000000000001E-3</v>
      </c>
      <c r="Y42" s="46">
        <v>3.5000000000000003E-2</v>
      </c>
      <c r="Z42" s="46">
        <v>0.75</v>
      </c>
      <c r="AA42" s="46"/>
      <c r="AB42" s="46">
        <v>3.5000000000000003E-2</v>
      </c>
      <c r="AC42" s="46">
        <f>AC41+AC40</f>
        <v>0</v>
      </c>
      <c r="AD42" s="16"/>
      <c r="AE42" s="5"/>
      <c r="AF42" s="2"/>
      <c r="AG42" s="3"/>
    </row>
    <row r="43" spans="1:36" x14ac:dyDescent="0.2">
      <c r="A43" s="17" t="s">
        <v>14</v>
      </c>
      <c r="B43" s="18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33"/>
      <c r="T43" s="33"/>
      <c r="U43" s="33"/>
      <c r="V43" s="33"/>
      <c r="W43" s="33"/>
      <c r="X43" s="33"/>
      <c r="Y43" s="33"/>
      <c r="Z43" s="33"/>
      <c r="AA43" s="34"/>
      <c r="AB43" s="34"/>
      <c r="AC43" s="15"/>
      <c r="AD43" s="15"/>
      <c r="AE43" s="15"/>
      <c r="AF43" s="5"/>
      <c r="AG43" s="5"/>
      <c r="AH43" s="2"/>
      <c r="AI43" s="3"/>
    </row>
    <row r="44" spans="1:36" x14ac:dyDescent="0.2">
      <c r="A44" s="10" t="s">
        <v>15</v>
      </c>
      <c r="B44" s="7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35"/>
      <c r="T44" s="35"/>
      <c r="U44" s="35"/>
      <c r="V44" s="35"/>
      <c r="W44" s="35"/>
      <c r="X44" s="35"/>
      <c r="Y44" s="35"/>
      <c r="Z44" s="35"/>
      <c r="AA44" s="36"/>
      <c r="AB44" s="36"/>
      <c r="AC44" s="5"/>
      <c r="AD44" s="5"/>
      <c r="AE44" s="5"/>
      <c r="AF44" s="5"/>
      <c r="AG44" s="5"/>
      <c r="AH44" s="5"/>
      <c r="AI44" s="2"/>
      <c r="AJ44" s="3"/>
    </row>
    <row r="45" spans="1:36" ht="15" customHeight="1" x14ac:dyDescent="0.2">
      <c r="A45" t="s">
        <v>16</v>
      </c>
      <c r="K45" s="2"/>
      <c r="L45" s="2"/>
      <c r="M45" s="2"/>
      <c r="N45" s="2"/>
      <c r="O45" s="2"/>
      <c r="P45" s="2"/>
      <c r="Q45" s="2"/>
      <c r="R45" s="2"/>
      <c r="S45" s="37"/>
      <c r="T45" s="37"/>
      <c r="U45" s="37"/>
      <c r="V45" s="37"/>
      <c r="W45" s="37"/>
      <c r="X45" s="97"/>
      <c r="Y45" s="98"/>
      <c r="Z45" s="97"/>
      <c r="AA45" s="98"/>
      <c r="AB45" s="38"/>
      <c r="AC45" s="10"/>
      <c r="AD45" s="10"/>
      <c r="AE45" s="10"/>
      <c r="AF45" s="2"/>
      <c r="AG45" s="2"/>
      <c r="AH45" s="2"/>
      <c r="AI45" s="2"/>
      <c r="AJ45" s="3"/>
    </row>
    <row r="46" spans="1:36" ht="15" customHeight="1" x14ac:dyDescent="0.2">
      <c r="A46" t="s">
        <v>37</v>
      </c>
      <c r="C46" s="2"/>
      <c r="D46" s="2"/>
      <c r="E46" s="2"/>
      <c r="F46" s="2"/>
      <c r="G46" s="2"/>
      <c r="H46" s="2" t="s">
        <v>38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 t="s">
        <v>39</v>
      </c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3"/>
    </row>
    <row r="47" spans="1:36" ht="15" customHeight="1" x14ac:dyDescent="0.2">
      <c r="A47" s="10"/>
      <c r="B47" s="7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3"/>
    </row>
    <row r="48" spans="1:36" ht="27.75" hidden="1" customHeight="1" x14ac:dyDescent="0.2">
      <c r="A48" s="90" t="s">
        <v>15</v>
      </c>
      <c r="B48" s="90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3"/>
    </row>
    <row r="49" spans="1:36" ht="21.75" customHeight="1" x14ac:dyDescent="0.2">
      <c r="A49" s="90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7"/>
      <c r="AI49" s="2"/>
      <c r="AJ49" s="3"/>
    </row>
    <row r="50" spans="1:36" hidden="1" x14ac:dyDescent="0.2">
      <c r="A50" s="93" t="s">
        <v>17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8"/>
      <c r="AI50" s="2"/>
      <c r="AJ50" s="3"/>
    </row>
    <row r="51" spans="1:36" ht="1.5" customHeight="1" x14ac:dyDescent="0.2">
      <c r="C51">
        <v>52</v>
      </c>
      <c r="D51">
        <v>52</v>
      </c>
      <c r="E51">
        <v>52</v>
      </c>
      <c r="F51">
        <v>52</v>
      </c>
      <c r="G51">
        <v>52</v>
      </c>
      <c r="H51">
        <v>52</v>
      </c>
      <c r="I51">
        <v>52</v>
      </c>
      <c r="J51">
        <v>52</v>
      </c>
      <c r="K51">
        <v>52</v>
      </c>
      <c r="L51">
        <v>52</v>
      </c>
      <c r="M51">
        <v>52</v>
      </c>
      <c r="N51">
        <v>52</v>
      </c>
      <c r="O51">
        <v>52</v>
      </c>
      <c r="P51">
        <v>52</v>
      </c>
      <c r="Q51">
        <v>52</v>
      </c>
      <c r="R51">
        <v>52</v>
      </c>
      <c r="S51">
        <v>52</v>
      </c>
      <c r="T51">
        <v>52</v>
      </c>
      <c r="U51">
        <v>52</v>
      </c>
      <c r="V51">
        <v>52</v>
      </c>
      <c r="W51">
        <v>52</v>
      </c>
      <c r="X51">
        <v>52</v>
      </c>
      <c r="Y51">
        <v>52</v>
      </c>
      <c r="Z51">
        <v>52</v>
      </c>
      <c r="AA51">
        <v>52</v>
      </c>
      <c r="AC51">
        <v>52</v>
      </c>
      <c r="AF51">
        <v>52</v>
      </c>
      <c r="AG51">
        <v>52</v>
      </c>
      <c r="AH51">
        <v>52</v>
      </c>
      <c r="AI51">
        <v>52</v>
      </c>
    </row>
    <row r="52" spans="1:36" ht="2.25" customHeight="1" x14ac:dyDescent="0.2"/>
    <row r="53" spans="1:36" x14ac:dyDescent="0.2">
      <c r="C53">
        <v>70</v>
      </c>
      <c r="D53">
        <v>70</v>
      </c>
      <c r="E53">
        <v>70</v>
      </c>
      <c r="F53">
        <v>70</v>
      </c>
      <c r="G53">
        <v>70</v>
      </c>
      <c r="H53">
        <v>70</v>
      </c>
      <c r="I53">
        <v>70</v>
      </c>
      <c r="J53">
        <v>70</v>
      </c>
      <c r="K53">
        <v>70</v>
      </c>
      <c r="L53">
        <v>70</v>
      </c>
      <c r="M53">
        <v>70</v>
      </c>
      <c r="N53">
        <v>70</v>
      </c>
      <c r="O53">
        <v>70</v>
      </c>
      <c r="P53">
        <v>70</v>
      </c>
      <c r="Q53">
        <v>70</v>
      </c>
      <c r="R53">
        <v>70</v>
      </c>
      <c r="S53">
        <v>70</v>
      </c>
      <c r="T53">
        <v>70</v>
      </c>
      <c r="U53">
        <v>70</v>
      </c>
      <c r="V53">
        <v>70</v>
      </c>
      <c r="W53">
        <v>70</v>
      </c>
      <c r="X53">
        <v>70</v>
      </c>
      <c r="Y53">
        <v>70</v>
      </c>
      <c r="Z53">
        <v>70</v>
      </c>
      <c r="AA53">
        <v>70</v>
      </c>
      <c r="AB53">
        <v>70</v>
      </c>
      <c r="AC53">
        <v>70</v>
      </c>
      <c r="AD53">
        <v>70</v>
      </c>
      <c r="AE53">
        <v>70</v>
      </c>
      <c r="AF53">
        <v>70</v>
      </c>
    </row>
    <row r="56" spans="1:36" x14ac:dyDescent="0.2">
      <c r="C56">
        <v>337</v>
      </c>
      <c r="D56">
        <v>20</v>
      </c>
      <c r="E56">
        <v>8</v>
      </c>
      <c r="F56">
        <v>37</v>
      </c>
      <c r="G56">
        <v>13</v>
      </c>
      <c r="H56">
        <v>55</v>
      </c>
      <c r="I56">
        <v>240</v>
      </c>
      <c r="J56">
        <v>39</v>
      </c>
      <c r="K56">
        <v>10</v>
      </c>
      <c r="L56">
        <v>28</v>
      </c>
      <c r="M56">
        <v>30</v>
      </c>
      <c r="N56">
        <v>50</v>
      </c>
      <c r="O56">
        <v>6</v>
      </c>
      <c r="P56">
        <v>2</v>
      </c>
      <c r="Q56">
        <v>50</v>
      </c>
      <c r="R56">
        <v>6</v>
      </c>
      <c r="S56">
        <v>0</v>
      </c>
      <c r="T56">
        <v>39</v>
      </c>
      <c r="U56">
        <v>30</v>
      </c>
      <c r="V56">
        <v>4</v>
      </c>
      <c r="W56">
        <v>4.3</v>
      </c>
      <c r="X56">
        <v>22</v>
      </c>
      <c r="Y56">
        <v>8</v>
      </c>
      <c r="Z56">
        <v>2</v>
      </c>
      <c r="AA56">
        <v>45</v>
      </c>
      <c r="AC56">
        <v>43</v>
      </c>
      <c r="AF56">
        <v>34</v>
      </c>
      <c r="AG56">
        <v>0</v>
      </c>
    </row>
    <row r="57" spans="1:36" x14ac:dyDescent="0.2">
      <c r="B57" t="s">
        <v>24</v>
      </c>
      <c r="C57">
        <f t="shared" ref="C57:AA57" si="3">C39-C56</f>
        <v>-306</v>
      </c>
      <c r="D57">
        <f t="shared" si="3"/>
        <v>70</v>
      </c>
      <c r="E57">
        <f t="shared" si="3"/>
        <v>12</v>
      </c>
      <c r="F57">
        <f t="shared" si="3"/>
        <v>-26</v>
      </c>
      <c r="G57">
        <f t="shared" si="3"/>
        <v>174</v>
      </c>
      <c r="H57">
        <f t="shared" si="3"/>
        <v>-47</v>
      </c>
      <c r="I57">
        <f t="shared" si="3"/>
        <v>-236</v>
      </c>
      <c r="J57">
        <f t="shared" si="3"/>
        <v>-38.85</v>
      </c>
      <c r="K57">
        <f t="shared" si="3"/>
        <v>44</v>
      </c>
      <c r="L57">
        <f t="shared" si="3"/>
        <v>8</v>
      </c>
      <c r="M57">
        <f t="shared" si="3"/>
        <v>10</v>
      </c>
      <c r="N57">
        <f t="shared" si="3"/>
        <v>-35</v>
      </c>
      <c r="O57">
        <f t="shared" si="3"/>
        <v>12</v>
      </c>
      <c r="P57">
        <f t="shared" si="3"/>
        <v>331</v>
      </c>
      <c r="Q57">
        <f t="shared" si="3"/>
        <v>-42</v>
      </c>
      <c r="R57">
        <f t="shared" si="3"/>
        <v>5</v>
      </c>
      <c r="S57">
        <f t="shared" si="3"/>
        <v>19</v>
      </c>
      <c r="T57">
        <f t="shared" si="3"/>
        <v>-32</v>
      </c>
      <c r="U57">
        <f t="shared" si="3"/>
        <v>10</v>
      </c>
      <c r="V57">
        <f t="shared" si="3"/>
        <v>36</v>
      </c>
      <c r="W57">
        <f t="shared" si="3"/>
        <v>-4.2989999999999995</v>
      </c>
      <c r="X57">
        <f t="shared" si="3"/>
        <v>-21.4</v>
      </c>
      <c r="Y57">
        <f t="shared" si="3"/>
        <v>-3</v>
      </c>
      <c r="Z57">
        <f t="shared" si="3"/>
        <v>123</v>
      </c>
      <c r="AA57">
        <f t="shared" si="3"/>
        <v>-45</v>
      </c>
      <c r="AC57" t="e">
        <f>#REF!-AC56</f>
        <v>#REF!</v>
      </c>
      <c r="AF57">
        <f>AC39-AF56</f>
        <v>-34</v>
      </c>
      <c r="AG57">
        <f>AD39-AG56</f>
        <v>0</v>
      </c>
    </row>
  </sheetData>
  <sheetProtection selectLockedCells="1" selectUnlockedCells="1"/>
  <mergeCells count="60">
    <mergeCell ref="A50:AG50"/>
    <mergeCell ref="A39:B39"/>
    <mergeCell ref="A41:B41"/>
    <mergeCell ref="X45:Y45"/>
    <mergeCell ref="A48:B48"/>
    <mergeCell ref="Z45:AA45"/>
    <mergeCell ref="A34:B34"/>
    <mergeCell ref="A29:B30"/>
    <mergeCell ref="A31:B32"/>
    <mergeCell ref="A33:B33"/>
    <mergeCell ref="A38:B38"/>
    <mergeCell ref="A49:AG49"/>
    <mergeCell ref="A35:B35"/>
    <mergeCell ref="A36:B36"/>
    <mergeCell ref="A6:B7"/>
    <mergeCell ref="A13:B14"/>
    <mergeCell ref="A16:B17"/>
    <mergeCell ref="A18:B19"/>
    <mergeCell ref="A24:B25"/>
    <mergeCell ref="A26:B27"/>
    <mergeCell ref="N2:N4"/>
    <mergeCell ref="A37:B37"/>
    <mergeCell ref="A28:B28"/>
    <mergeCell ref="H2:H4"/>
    <mergeCell ref="I2:I4"/>
    <mergeCell ref="J2:J4"/>
    <mergeCell ref="A20:B21"/>
    <mergeCell ref="A22:B23"/>
    <mergeCell ref="A12:B12"/>
    <mergeCell ref="A15:B15"/>
    <mergeCell ref="G2:G4"/>
    <mergeCell ref="A8:B9"/>
    <mergeCell ref="A10:B11"/>
    <mergeCell ref="O2:O4"/>
    <mergeCell ref="C2:C4"/>
    <mergeCell ref="D2:D4"/>
    <mergeCell ref="E2:E4"/>
    <mergeCell ref="F2:F4"/>
    <mergeCell ref="A1:B4"/>
    <mergeCell ref="A5:B5"/>
    <mergeCell ref="AG2:AG4"/>
    <mergeCell ref="C1:AI1"/>
    <mergeCell ref="W2:W4"/>
    <mergeCell ref="X2:X4"/>
    <mergeCell ref="Y2:Y4"/>
    <mergeCell ref="Z2:Z4"/>
    <mergeCell ref="K2:K4"/>
    <mergeCell ref="L2:L4"/>
    <mergeCell ref="M2:M4"/>
    <mergeCell ref="P2:P4"/>
    <mergeCell ref="Q2:Q4"/>
    <mergeCell ref="AD2:AD4"/>
    <mergeCell ref="AA2:AA4"/>
    <mergeCell ref="S2:S4"/>
    <mergeCell ref="T2:T4"/>
    <mergeCell ref="AF2:AF4"/>
    <mergeCell ref="R2:R4"/>
    <mergeCell ref="AC2:AC4"/>
    <mergeCell ref="U2:U4"/>
    <mergeCell ref="V2:V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3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>
      <selection activeCell="B17" sqref="B17"/>
    </sheetView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99" t="s">
        <v>12</v>
      </c>
      <c r="B36" s="99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x14ac:dyDescent="0.2">
      <c r="A37" s="99" t="s">
        <v>13</v>
      </c>
      <c r="B37" s="99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x14ac:dyDescent="0.2">
      <c r="A38" s="99" t="s">
        <v>14</v>
      </c>
      <c r="B38" s="99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x14ac:dyDescent="0.2">
      <c r="A39" s="99" t="s">
        <v>15</v>
      </c>
      <c r="B39" s="99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x14ac:dyDescent="0.2">
      <c r="A40" s="99" t="s">
        <v>16</v>
      </c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</row>
    <row r="41" spans="1:27" x14ac:dyDescent="0.2">
      <c r="A41" s="100" t="s">
        <v>17</v>
      </c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детсад</dc:creator>
  <cp:lastModifiedBy>Светлогорский сад</cp:lastModifiedBy>
  <cp:lastPrinted>2025-12-11T07:27:20Z</cp:lastPrinted>
  <dcterms:created xsi:type="dcterms:W3CDTF">2014-01-10T09:09:57Z</dcterms:created>
  <dcterms:modified xsi:type="dcterms:W3CDTF">2025-12-11T10:18:54Z</dcterms:modified>
</cp:coreProperties>
</file>